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4)" sheetId="1" r:id="rId1"/>
  </sheets>
  <definedNames>
    <definedName name="_xlnm.Print_Area" localSheetId="0">'Лист1 (4)'!$A$1:$K$35</definedName>
  </definedNames>
  <calcPr fullCalcOnLoad="1" fullPrecision="0"/>
</workbook>
</file>

<file path=xl/sharedStrings.xml><?xml version="1.0" encoding="utf-8"?>
<sst xmlns="http://schemas.openxmlformats.org/spreadsheetml/2006/main" count="65" uniqueCount="64">
  <si>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</si>
  <si>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</si>
  <si>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</si>
  <si>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</si>
  <si>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</si>
  <si>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</si>
  <si>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</si>
  <si>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</si>
  <si>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</si>
  <si>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</si>
  <si>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</si>
  <si>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</si>
  <si>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</si>
  <si>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</si>
  <si>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</si>
  <si>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</si>
  <si>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</si>
  <si>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</si>
  <si>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Итого источников  финансирования дефицита</t>
  </si>
  <si>
    <t>(рублей)</t>
  </si>
  <si>
    <t xml:space="preserve">Приложение № 1 </t>
  </si>
  <si>
    <t>801 01 02 00 00 00 0000 000</t>
  </si>
  <si>
    <t>801 01 02 00 00 00 0000 700</t>
  </si>
  <si>
    <t>801 01 02 00 00 04 0000 710</t>
  </si>
  <si>
    <t>801 01 02 00 00 00 0000 800</t>
  </si>
  <si>
    <t>801 01 02 00 00 04 0000 810</t>
  </si>
  <si>
    <t>801 01 03 00 00 00 0000 000</t>
  </si>
  <si>
    <t>801 01 03 00 00 00 0000 700</t>
  </si>
  <si>
    <t>801 01 03 00 00 04 0000 710</t>
  </si>
  <si>
    <t>801 01 03 00 00 00 0000 800</t>
  </si>
  <si>
    <t>801 01 03 00 00 04 0000 810</t>
  </si>
  <si>
    <t>801 01 05 00 00 00 0000 000</t>
  </si>
  <si>
    <t>801 01 05 00 00 00 0000 500</t>
  </si>
  <si>
    <t>801 01 05 02 00 00 0000 500</t>
  </si>
  <si>
    <t>801 01 05 02 01 00 0000 510</t>
  </si>
  <si>
    <t>801 01 05 02 01 04 0000 510</t>
  </si>
  <si>
    <t>801 01 05 00 00 00 0000 600</t>
  </si>
  <si>
    <t>801 01 05 02 00 00 0000 600</t>
  </si>
  <si>
    <t>801 01 05 02 01 00 0000 610</t>
  </si>
  <si>
    <t>801 01 05 02 01 04 0000 610</t>
  </si>
  <si>
    <t>сумма на 2013 год</t>
  </si>
  <si>
    <t xml:space="preserve">                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</si>
  <si>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Код </t>
  </si>
  <si>
    <t>сумма на 2023 год</t>
  </si>
  <si>
    <t xml:space="preserve">от                   № 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</si>
  <si>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</si>
  <si>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</si>
  <si>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 на 2024 год</t>
  </si>
  <si>
    <t xml:space="preserve">    Источники внутреннего финансирования дефицита бюджета ЗАТО Железногорск на  2023 год и плановый период 2024-2025 годов</t>
  </si>
  <si>
    <t>сумма на 2025 год</t>
  </si>
  <si>
    <t xml:space="preserve">Привлечение кредитов от кредитных организаций в валюте Российской Федерации </t>
  </si>
  <si>
    <t xml:space="preserve">Привлечение городскими округами кредитов от кредитных организаций в валюте Российской Федерации
 </t>
  </si>
  <si>
    <t xml:space="preserve">Погашение городскими округами кредитов от кредитных организаций в валюте Российской Федерации
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</si>
  <si>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</si>
  <si>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</si>
  <si>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801 01 03 01 00 00 0000 000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</si>
  <si>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</si>
  <si>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>801 01 03 01 00 00 0000 700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</si>
  <si>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</si>
  <si>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801 01 03 01 00 04 0000 710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</si>
  <si>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</si>
  <si>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801 01 03 01 00 00 0000 800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</si>
  <si>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</si>
  <si>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801 01 03 01 00 04 0000 810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</si>
</sst>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#,##0.00_ ;\-#,##0.00\ "/>
    <numFmt numFmtId="182" formatCode="#,##0.000_ ;\-#,##0.000\ "/>
    <numFmt numFmtId="183" formatCode="#,##0.0_ ;\-#,##0.0\ "/>
    <numFmt numFmtId="184" formatCode="#,##0_ ;\-#,##0\ "/>
    <numFmt numFmtId="185" formatCode="0.0"/>
    <numFmt numFmtId="186" formatCode="#,##0.0"/>
    <numFmt numFmtId="187" formatCode="0.0000"/>
    <numFmt numFmtId="188" formatCode="0.000"/>
    <numFmt numFmtId="189" formatCode="0.00000"/>
    <numFmt numFmtId="190" formatCode="0.000000"/>
    <numFmt numFmtId="191" formatCode="#,##0.0000_ ;\-#,##0.0000\ "/>
    <numFmt numFmtId="192" formatCode="0.0000000"/>
    <numFmt numFmtId="193" formatCode="0.00000000"/>
    <numFmt numFmtId="194" formatCode="0.000000000"/>
    <numFmt numFmtId="195" formatCode="0.0000000000"/>
    <numFmt numFmtId="196" formatCode="0.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0"/>
    <numFmt numFmtId="202" formatCode="#,##0.000000"/>
    <numFmt numFmtId="203" formatCode="#,##0.0000"/>
    <numFmt numFmtId="204" formatCode="#,##0.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201" fontId="8" fillId="0" borderId="0" xfId="52" applyNumberFormat="1">
      <alignment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4" fontId="8" fillId="0" borderId="0" xfId="52" applyNumberFormat="1">
      <alignment/>
      <protection/>
    </xf>
    <xf numFmtId="4" fontId="12" fillId="0" borderId="0" xfId="52" applyNumberFormat="1" applyFont="1">
      <alignment/>
      <protection/>
    </xf>
    <xf numFmtId="2" fontId="8" fillId="0" borderId="0" xfId="52" applyNumberFormat="1">
      <alignment/>
      <protection/>
    </xf>
    <xf numFmtId="2" fontId="9" fillId="0" borderId="0" xfId="52" applyNumberFormat="1" applyFont="1">
      <alignment/>
      <protection/>
    </xf>
    <xf numFmtId="0" fontId="13" fillId="0" borderId="0" xfId="52" applyFont="1">
      <alignment/>
      <protection/>
    </xf>
    <xf numFmtId="4" fontId="5" fillId="33" borderId="10" xfId="52" applyNumberFormat="1" applyFont="1" applyFill="1" applyBorder="1" applyAlignment="1">
      <alignment horizontal="center" vertical="center"/>
      <protection/>
    </xf>
    <xf numFmtId="0" fontId="8" fillId="33" borderId="0" xfId="52" applyFill="1">
      <alignment/>
      <protection/>
    </xf>
    <xf numFmtId="0" fontId="14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9" fillId="33" borderId="0" xfId="52" applyFont="1" applyFill="1">
      <alignment/>
      <protection/>
    </xf>
    <xf numFmtId="0" fontId="5" fillId="33" borderId="0" xfId="52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52" applyFont="1" applyFill="1" applyBorder="1" applyAlignment="1">
      <alignment horizontal="center" vertical="center"/>
      <protection/>
    </xf>
    <xf numFmtId="201" fontId="8" fillId="33" borderId="0" xfId="52" applyNumberFormat="1" applyFill="1">
      <alignment/>
      <protection/>
    </xf>
    <xf numFmtId="4" fontId="7" fillId="33" borderId="10" xfId="52" applyNumberFormat="1" applyFont="1" applyFill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10" fillId="0" borderId="0" xfId="52" applyFont="1" applyAlignment="1">
      <alignment horizontal="center" wrapText="1"/>
      <protection/>
    </xf>
    <xf numFmtId="0" fontId="13" fillId="0" borderId="1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33" borderId="20" xfId="52" applyFont="1" applyFill="1" applyBorder="1" applyAlignment="1">
      <alignment horizontal="center" vertical="center" wrapText="1"/>
      <protection/>
    </xf>
    <xf numFmtId="0" fontId="7" fillId="33" borderId="21" xfId="52" applyFont="1" applyFill="1" applyBorder="1" applyAlignment="1">
      <alignment horizontal="center" vertical="center" wrapText="1"/>
      <protection/>
    </xf>
    <xf numFmtId="2" fontId="7" fillId="33" borderId="10" xfId="52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90" zoomScaleNormal="75" zoomScaleSheetLayoutView="90" zoomScalePageLayoutView="0" workbookViewId="0" topLeftCell="A1">
      <selection activeCell="K13" sqref="K13"/>
    </sheetView>
  </sheetViews>
  <sheetFormatPr defaultColWidth="8.8515625" defaultRowHeight="12.75"/>
  <cols>
    <col min="1" max="1" width="6.7109375" style="7" customWidth="1"/>
    <col min="2" max="5" width="8.8515625" style="1" customWidth="1"/>
    <col min="6" max="6" width="45.7109375" style="1" customWidth="1"/>
    <col min="7" max="7" width="30.140625" style="1" customWidth="1"/>
    <col min="8" max="8" width="22.57421875" style="1" hidden="1" customWidth="1"/>
    <col min="9" max="9" width="30.421875" style="1" customWidth="1"/>
    <col min="10" max="10" width="28.140625" style="21" customWidth="1"/>
    <col min="11" max="11" width="35.7109375" style="21" customWidth="1"/>
    <col min="12" max="12" width="20.8515625" style="1" customWidth="1"/>
    <col min="13" max="13" width="20.57421875" style="1" customWidth="1"/>
    <col min="14" max="14" width="15.00390625" style="1" customWidth="1"/>
    <col min="15" max="16384" width="8.8515625" style="1" customWidth="1"/>
  </cols>
  <sheetData>
    <row r="1" spans="8:12" ht="18.75">
      <c r="H1" s="10"/>
      <c r="I1" s="10"/>
      <c r="J1" s="23"/>
      <c r="K1" s="22" t="s">
        <v>20</v>
      </c>
      <c r="L1" s="10"/>
    </row>
    <row r="2" spans="2:12" ht="19.5" customHeight="1">
      <c r="B2" s="2"/>
      <c r="C2" s="2"/>
      <c r="D2" s="2"/>
      <c r="E2" s="2"/>
      <c r="F2" s="2"/>
      <c r="H2" s="10"/>
      <c r="I2" s="10"/>
      <c r="J2" s="23"/>
      <c r="K2" s="22" t="s">
        <v>8</v>
      </c>
      <c r="L2" s="10"/>
    </row>
    <row r="3" spans="2:12" ht="18" customHeight="1">
      <c r="B3" s="2"/>
      <c r="C3" s="2"/>
      <c r="D3" s="2"/>
      <c r="E3" s="2"/>
      <c r="F3" s="2"/>
      <c r="H3" s="10"/>
      <c r="I3" s="10"/>
      <c r="J3" s="23"/>
      <c r="K3" s="22" t="s">
        <v>44</v>
      </c>
      <c r="L3" s="10"/>
    </row>
    <row r="4" spans="2:12" ht="18" customHeight="1">
      <c r="B4" s="2"/>
      <c r="C4" s="2"/>
      <c r="D4" s="2"/>
      <c r="E4" s="2"/>
      <c r="F4" s="2"/>
      <c r="H4" s="10"/>
      <c r="I4" s="10"/>
      <c r="J4" s="23"/>
      <c r="K4" s="22"/>
      <c r="L4" s="10"/>
    </row>
    <row r="5" spans="1:12" ht="53.25" customHeight="1">
      <c r="A5" s="38" t="s">
        <v>48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0"/>
    </row>
    <row r="6" spans="2:11" ht="25.5" customHeight="1">
      <c r="B6" s="2"/>
      <c r="C6" s="2"/>
      <c r="D6" s="2"/>
      <c r="E6" s="2"/>
      <c r="F6" s="2"/>
      <c r="G6" s="2"/>
      <c r="H6" s="2"/>
      <c r="I6" s="2"/>
      <c r="J6" s="24"/>
      <c r="K6" s="25" t="s">
        <v>19</v>
      </c>
    </row>
    <row r="7" spans="1:11" s="19" customFormat="1" ht="21" customHeight="1">
      <c r="A7" s="39" t="s">
        <v>7</v>
      </c>
      <c r="B7" s="40" t="s">
        <v>41</v>
      </c>
      <c r="C7" s="41"/>
      <c r="D7" s="41"/>
      <c r="E7" s="41"/>
      <c r="F7" s="42"/>
      <c r="G7" s="46" t="s">
        <v>42</v>
      </c>
      <c r="H7" s="46" t="s">
        <v>40</v>
      </c>
      <c r="I7" s="46" t="s">
        <v>43</v>
      </c>
      <c r="J7" s="49" t="s">
        <v>47</v>
      </c>
      <c r="K7" s="51" t="s">
        <v>49</v>
      </c>
    </row>
    <row r="8" spans="1:11" s="19" customFormat="1" ht="33" customHeight="1">
      <c r="A8" s="39"/>
      <c r="B8" s="43"/>
      <c r="C8" s="44"/>
      <c r="D8" s="44"/>
      <c r="E8" s="44"/>
      <c r="F8" s="45"/>
      <c r="G8" s="47"/>
      <c r="H8" s="48"/>
      <c r="I8" s="48"/>
      <c r="J8" s="50"/>
      <c r="K8" s="51"/>
    </row>
    <row r="9" spans="1:11" ht="63.75" customHeight="1" hidden="1">
      <c r="A9" s="6"/>
      <c r="B9" s="52" t="s">
        <v>5</v>
      </c>
      <c r="C9" s="52"/>
      <c r="D9" s="52"/>
      <c r="E9" s="52"/>
      <c r="F9" s="52"/>
      <c r="G9" s="5" t="s">
        <v>6</v>
      </c>
      <c r="H9" s="4" t="e">
        <f>#REF!</f>
        <v>#REF!</v>
      </c>
      <c r="I9" s="4"/>
      <c r="J9" s="26"/>
      <c r="K9" s="27"/>
    </row>
    <row r="10" spans="1:11" ht="33" customHeight="1">
      <c r="A10" s="6">
        <v>1</v>
      </c>
      <c r="B10" s="53" t="s">
        <v>9</v>
      </c>
      <c r="C10" s="54"/>
      <c r="D10" s="54"/>
      <c r="E10" s="54"/>
      <c r="F10" s="55"/>
      <c r="G10" s="8" t="s">
        <v>21</v>
      </c>
      <c r="H10" s="13">
        <f>H11-H13</f>
        <v>0</v>
      </c>
      <c r="I10" s="29">
        <f>I12</f>
        <v>110334000</v>
      </c>
      <c r="J10" s="29">
        <f>J11-J13</f>
        <v>148434000</v>
      </c>
      <c r="K10" s="29">
        <f>K11-K13</f>
        <v>162000000</v>
      </c>
    </row>
    <row r="11" spans="1:11" ht="33.75" customHeight="1">
      <c r="A11" s="31">
        <f aca="true" t="shared" si="0" ref="A11:A19">A10+1</f>
        <v>2</v>
      </c>
      <c r="B11" s="56" t="s">
        <v>50</v>
      </c>
      <c r="C11" s="57"/>
      <c r="D11" s="57"/>
      <c r="E11" s="57"/>
      <c r="F11" s="58"/>
      <c r="G11" s="5" t="s">
        <v>22</v>
      </c>
      <c r="H11" s="12">
        <f>H12</f>
        <v>0</v>
      </c>
      <c r="I11" s="20">
        <f>I12</f>
        <v>110334000</v>
      </c>
      <c r="J11" s="20">
        <f>J12</f>
        <v>258768000</v>
      </c>
      <c r="K11" s="20">
        <f>K12</f>
        <v>420768000</v>
      </c>
    </row>
    <row r="12" spans="1:11" ht="33.75" customHeight="1">
      <c r="A12" s="31">
        <f t="shared" si="0"/>
        <v>3</v>
      </c>
      <c r="B12" s="56" t="s">
        <v>51</v>
      </c>
      <c r="C12" s="57"/>
      <c r="D12" s="57"/>
      <c r="E12" s="57"/>
      <c r="F12" s="58"/>
      <c r="G12" s="5" t="s">
        <v>23</v>
      </c>
      <c r="H12" s="12">
        <v>0</v>
      </c>
      <c r="I12" s="20">
        <v>110334000</v>
      </c>
      <c r="J12" s="20">
        <f>I12+J25+148434000</f>
        <v>258768000</v>
      </c>
      <c r="K12" s="20">
        <f>J12+162000000</f>
        <v>420768000</v>
      </c>
    </row>
    <row r="13" spans="1:11" ht="33.75" customHeight="1">
      <c r="A13" s="31">
        <f t="shared" si="0"/>
        <v>4</v>
      </c>
      <c r="B13" s="59" t="s">
        <v>10</v>
      </c>
      <c r="C13" s="60"/>
      <c r="D13" s="60"/>
      <c r="E13" s="60"/>
      <c r="F13" s="61"/>
      <c r="G13" s="5" t="s">
        <v>24</v>
      </c>
      <c r="H13" s="12">
        <f>H14</f>
        <v>0</v>
      </c>
      <c r="I13" s="20">
        <v>0</v>
      </c>
      <c r="J13" s="20">
        <f>J14</f>
        <v>110334000</v>
      </c>
      <c r="K13" s="20">
        <f>K14</f>
        <v>258768000</v>
      </c>
    </row>
    <row r="14" spans="1:11" ht="33.75" customHeight="1">
      <c r="A14" s="31">
        <f t="shared" si="0"/>
        <v>5</v>
      </c>
      <c r="B14" s="59" t="s">
        <v>52</v>
      </c>
      <c r="C14" s="60"/>
      <c r="D14" s="60"/>
      <c r="E14" s="60"/>
      <c r="F14" s="61"/>
      <c r="G14" s="5" t="s">
        <v>25</v>
      </c>
      <c r="H14" s="12">
        <v>0</v>
      </c>
      <c r="I14" s="20">
        <v>0</v>
      </c>
      <c r="J14" s="20">
        <f>I10</f>
        <v>110334000</v>
      </c>
      <c r="K14" s="20">
        <f>J12</f>
        <v>258768000</v>
      </c>
    </row>
    <row r="15" spans="1:11" ht="33.75" customHeight="1" hidden="1">
      <c r="A15" s="31">
        <f t="shared" si="0"/>
        <v>6</v>
      </c>
      <c r="B15" s="53" t="s">
        <v>11</v>
      </c>
      <c r="C15" s="54"/>
      <c r="D15" s="54"/>
      <c r="E15" s="54"/>
      <c r="F15" s="55"/>
      <c r="G15" s="8" t="s">
        <v>26</v>
      </c>
      <c r="H15" s="13">
        <f>H16-H18</f>
        <v>0</v>
      </c>
      <c r="I15" s="29"/>
      <c r="J15" s="29">
        <f>J16-J18</f>
        <v>0</v>
      </c>
      <c r="K15" s="29">
        <f>K16-K18</f>
        <v>0</v>
      </c>
    </row>
    <row r="16" spans="1:11" ht="33.75" customHeight="1" hidden="1">
      <c r="A16" s="31">
        <f t="shared" si="0"/>
        <v>7</v>
      </c>
      <c r="B16" s="56" t="s">
        <v>12</v>
      </c>
      <c r="C16" s="57"/>
      <c r="D16" s="57"/>
      <c r="E16" s="57"/>
      <c r="F16" s="58"/>
      <c r="G16" s="5" t="s">
        <v>27</v>
      </c>
      <c r="H16" s="12">
        <f>H17</f>
        <v>40000000</v>
      </c>
      <c r="I16" s="20"/>
      <c r="J16" s="20">
        <f>J17</f>
        <v>40000000</v>
      </c>
      <c r="K16" s="20">
        <f>K17</f>
        <v>40000000</v>
      </c>
    </row>
    <row r="17" spans="1:11" ht="48" customHeight="1" hidden="1">
      <c r="A17" s="31">
        <f t="shared" si="0"/>
        <v>8</v>
      </c>
      <c r="B17" s="56" t="s">
        <v>13</v>
      </c>
      <c r="C17" s="57"/>
      <c r="D17" s="57"/>
      <c r="E17" s="57"/>
      <c r="F17" s="58"/>
      <c r="G17" s="5" t="s">
        <v>28</v>
      </c>
      <c r="H17" s="12">
        <v>40000000</v>
      </c>
      <c r="I17" s="20"/>
      <c r="J17" s="20">
        <v>40000000</v>
      </c>
      <c r="K17" s="20">
        <v>40000000</v>
      </c>
    </row>
    <row r="18" spans="1:11" ht="48.75" customHeight="1" hidden="1">
      <c r="A18" s="31">
        <f t="shared" si="0"/>
        <v>9</v>
      </c>
      <c r="B18" s="56" t="s">
        <v>16</v>
      </c>
      <c r="C18" s="57"/>
      <c r="D18" s="57"/>
      <c r="E18" s="57"/>
      <c r="F18" s="58"/>
      <c r="G18" s="5" t="s">
        <v>29</v>
      </c>
      <c r="H18" s="12">
        <f>H19</f>
        <v>40000000</v>
      </c>
      <c r="I18" s="20"/>
      <c r="J18" s="20">
        <f>J19</f>
        <v>40000000</v>
      </c>
      <c r="K18" s="20">
        <f>K19</f>
        <v>40000000</v>
      </c>
    </row>
    <row r="19" spans="1:11" ht="48.75" customHeight="1" hidden="1">
      <c r="A19" s="31">
        <f t="shared" si="0"/>
        <v>10</v>
      </c>
      <c r="B19" s="56" t="s">
        <v>14</v>
      </c>
      <c r="C19" s="57"/>
      <c r="D19" s="57"/>
      <c r="E19" s="57"/>
      <c r="F19" s="58"/>
      <c r="G19" s="5" t="s">
        <v>30</v>
      </c>
      <c r="H19" s="12">
        <v>40000000</v>
      </c>
      <c r="I19" s="20"/>
      <c r="J19" s="20">
        <v>40000000</v>
      </c>
      <c r="K19" s="20">
        <v>40000000</v>
      </c>
    </row>
    <row r="20" spans="1:13" ht="31.5" customHeight="1">
      <c r="A20" s="31">
        <v>6</v>
      </c>
      <c r="B20" s="53" t="s">
        <v>53</v>
      </c>
      <c r="C20" s="54"/>
      <c r="D20" s="54"/>
      <c r="E20" s="54"/>
      <c r="F20" s="55"/>
      <c r="G20" s="8" t="s">
        <v>26</v>
      </c>
      <c r="H20" s="12"/>
      <c r="I20" s="29">
        <f>I23</f>
        <v>21644880</v>
      </c>
      <c r="J20" s="29">
        <f>J22-J24</f>
        <v>0</v>
      </c>
      <c r="K20" s="29">
        <v>0</v>
      </c>
      <c r="L20" s="17"/>
      <c r="M20" s="18"/>
    </row>
    <row r="21" spans="1:12" ht="35.25" customHeight="1">
      <c r="A21" s="31">
        <v>7</v>
      </c>
      <c r="B21" s="56" t="s">
        <v>54</v>
      </c>
      <c r="C21" s="57"/>
      <c r="D21" s="57"/>
      <c r="E21" s="57"/>
      <c r="F21" s="58"/>
      <c r="G21" s="5" t="s">
        <v>55</v>
      </c>
      <c r="H21" s="12"/>
      <c r="I21" s="20">
        <f>I22</f>
        <v>21644880</v>
      </c>
      <c r="J21" s="20">
        <v>0</v>
      </c>
      <c r="K21" s="20">
        <v>0</v>
      </c>
      <c r="L21" s="11"/>
    </row>
    <row r="22" spans="1:11" ht="35.25" customHeight="1">
      <c r="A22" s="31">
        <v>8</v>
      </c>
      <c r="B22" s="56" t="s">
        <v>56</v>
      </c>
      <c r="C22" s="57"/>
      <c r="D22" s="57"/>
      <c r="E22" s="57"/>
      <c r="F22" s="58"/>
      <c r="G22" s="5" t="s">
        <v>57</v>
      </c>
      <c r="H22" s="12"/>
      <c r="I22" s="20">
        <f>I23</f>
        <v>21644880</v>
      </c>
      <c r="J22" s="20">
        <v>0</v>
      </c>
      <c r="K22" s="20">
        <v>0</v>
      </c>
    </row>
    <row r="23" spans="1:11" ht="36" customHeight="1">
      <c r="A23" s="31">
        <v>9</v>
      </c>
      <c r="B23" s="56" t="s">
        <v>58</v>
      </c>
      <c r="C23" s="57"/>
      <c r="D23" s="57"/>
      <c r="E23" s="57"/>
      <c r="F23" s="58"/>
      <c r="G23" s="5" t="s">
        <v>59</v>
      </c>
      <c r="H23" s="12"/>
      <c r="I23" s="20">
        <v>21644880</v>
      </c>
      <c r="J23" s="20">
        <v>0</v>
      </c>
      <c r="K23" s="20">
        <v>0</v>
      </c>
    </row>
    <row r="24" spans="1:12" ht="33" customHeight="1">
      <c r="A24" s="31">
        <v>10</v>
      </c>
      <c r="B24" s="56" t="s">
        <v>60</v>
      </c>
      <c r="C24" s="57"/>
      <c r="D24" s="57"/>
      <c r="E24" s="57"/>
      <c r="F24" s="58"/>
      <c r="G24" s="5" t="s">
        <v>61</v>
      </c>
      <c r="H24" s="12"/>
      <c r="I24" s="20">
        <v>0</v>
      </c>
      <c r="J24" s="20">
        <v>0</v>
      </c>
      <c r="K24" s="20">
        <v>0</v>
      </c>
      <c r="L24" s="15"/>
    </row>
    <row r="25" spans="1:11" ht="42.75" customHeight="1">
      <c r="A25" s="6">
        <v>11</v>
      </c>
      <c r="B25" s="56" t="s">
        <v>62</v>
      </c>
      <c r="C25" s="57"/>
      <c r="D25" s="57"/>
      <c r="E25" s="57"/>
      <c r="F25" s="58"/>
      <c r="G25" s="5" t="s">
        <v>63</v>
      </c>
      <c r="H25" s="12"/>
      <c r="I25" s="20">
        <v>0</v>
      </c>
      <c r="J25" s="20">
        <v>0</v>
      </c>
      <c r="K25" s="20">
        <v>0</v>
      </c>
    </row>
    <row r="26" spans="1:12" ht="27" customHeight="1">
      <c r="A26" s="6">
        <v>12</v>
      </c>
      <c r="B26" s="53" t="s">
        <v>15</v>
      </c>
      <c r="C26" s="54"/>
      <c r="D26" s="54"/>
      <c r="E26" s="54"/>
      <c r="F26" s="55"/>
      <c r="G26" s="9" t="s">
        <v>31</v>
      </c>
      <c r="H26" s="13">
        <f>H27+H31</f>
        <v>0</v>
      </c>
      <c r="I26" s="29">
        <f>I27+I31</f>
        <v>0</v>
      </c>
      <c r="J26" s="29">
        <f>J27+J31</f>
        <v>0</v>
      </c>
      <c r="K26" s="29">
        <f>K27+K31</f>
        <v>0</v>
      </c>
      <c r="L26" s="11"/>
    </row>
    <row r="27" spans="1:11" ht="27" customHeight="1">
      <c r="A27" s="6">
        <v>13</v>
      </c>
      <c r="B27" s="62" t="s">
        <v>1</v>
      </c>
      <c r="C27" s="63"/>
      <c r="D27" s="63"/>
      <c r="E27" s="63"/>
      <c r="F27" s="63"/>
      <c r="G27" s="9" t="s">
        <v>32</v>
      </c>
      <c r="H27" s="13">
        <f aca="true" t="shared" si="1" ref="H27:K29">H28</f>
        <v>-2996929324</v>
      </c>
      <c r="I27" s="29">
        <f>I30</f>
        <v>-4145230200</v>
      </c>
      <c r="J27" s="29">
        <f t="shared" si="1"/>
        <v>-4128192851</v>
      </c>
      <c r="K27" s="29">
        <f t="shared" si="1"/>
        <v>-4189886320</v>
      </c>
    </row>
    <row r="28" spans="1:14" ht="33" customHeight="1">
      <c r="A28" s="6">
        <v>14</v>
      </c>
      <c r="B28" s="64" t="s">
        <v>2</v>
      </c>
      <c r="C28" s="65"/>
      <c r="D28" s="65"/>
      <c r="E28" s="65"/>
      <c r="F28" s="65"/>
      <c r="G28" s="3" t="s">
        <v>33</v>
      </c>
      <c r="H28" s="12">
        <f t="shared" si="1"/>
        <v>-2996929324</v>
      </c>
      <c r="I28" s="20">
        <f>I29</f>
        <v>-4145230200</v>
      </c>
      <c r="J28" s="20">
        <f t="shared" si="1"/>
        <v>-4128192851</v>
      </c>
      <c r="K28" s="20">
        <f t="shared" si="1"/>
        <v>-4189886320</v>
      </c>
      <c r="L28" s="16"/>
      <c r="M28" s="16"/>
      <c r="N28" s="15"/>
    </row>
    <row r="29" spans="1:11" ht="28.5" customHeight="1">
      <c r="A29" s="6">
        <v>15</v>
      </c>
      <c r="B29" s="64" t="s">
        <v>17</v>
      </c>
      <c r="C29" s="65"/>
      <c r="D29" s="65"/>
      <c r="E29" s="65"/>
      <c r="F29" s="65"/>
      <c r="G29" s="3" t="s">
        <v>34</v>
      </c>
      <c r="H29" s="12">
        <f t="shared" si="1"/>
        <v>-2996929324</v>
      </c>
      <c r="I29" s="20">
        <f>I30</f>
        <v>-4145230200</v>
      </c>
      <c r="J29" s="20">
        <f t="shared" si="1"/>
        <v>-4128192851</v>
      </c>
      <c r="K29" s="20">
        <f t="shared" si="1"/>
        <v>-4189886320</v>
      </c>
    </row>
    <row r="30" spans="1:11" ht="30" customHeight="1">
      <c r="A30" s="6">
        <v>16</v>
      </c>
      <c r="B30" s="64" t="s">
        <v>45</v>
      </c>
      <c r="C30" s="65"/>
      <c r="D30" s="65"/>
      <c r="E30" s="65"/>
      <c r="F30" s="65"/>
      <c r="G30" s="3" t="s">
        <v>35</v>
      </c>
      <c r="H30" s="20">
        <f>-2996929324-H12</f>
        <v>-2996929324</v>
      </c>
      <c r="I30" s="20">
        <f>-4013251320-I23-I12</f>
        <v>-4145230200</v>
      </c>
      <c r="J30" s="20">
        <f>-3869424851-J12</f>
        <v>-4128192851</v>
      </c>
      <c r="K30" s="20">
        <f>-3769118320-K12</f>
        <v>-4189886320</v>
      </c>
    </row>
    <row r="31" spans="1:11" ht="24.75" customHeight="1">
      <c r="A31" s="6">
        <v>17</v>
      </c>
      <c r="B31" s="35" t="s">
        <v>3</v>
      </c>
      <c r="C31" s="36"/>
      <c r="D31" s="36"/>
      <c r="E31" s="36"/>
      <c r="F31" s="37"/>
      <c r="G31" s="9" t="s">
        <v>36</v>
      </c>
      <c r="H31" s="14">
        <f aca="true" t="shared" si="2" ref="H31:K33">H32</f>
        <v>2996929324</v>
      </c>
      <c r="I31" s="29">
        <f>I34</f>
        <v>4145230200</v>
      </c>
      <c r="J31" s="29">
        <f t="shared" si="2"/>
        <v>4128192851</v>
      </c>
      <c r="K31" s="29">
        <f t="shared" si="2"/>
        <v>4189886320</v>
      </c>
    </row>
    <row r="32" spans="1:11" ht="26.25" customHeight="1">
      <c r="A32" s="6">
        <v>18</v>
      </c>
      <c r="B32" s="32" t="s">
        <v>4</v>
      </c>
      <c r="C32" s="33"/>
      <c r="D32" s="33"/>
      <c r="E32" s="33"/>
      <c r="F32" s="34"/>
      <c r="G32" s="3" t="s">
        <v>37</v>
      </c>
      <c r="H32" s="12">
        <f t="shared" si="2"/>
        <v>2996929324</v>
      </c>
      <c r="I32" s="20">
        <f>I34</f>
        <v>4145230200</v>
      </c>
      <c r="J32" s="20">
        <f t="shared" si="2"/>
        <v>4128192851</v>
      </c>
      <c r="K32" s="20">
        <f t="shared" si="2"/>
        <v>4189886320</v>
      </c>
    </row>
    <row r="33" spans="1:11" ht="24" customHeight="1">
      <c r="A33" s="6">
        <v>19</v>
      </c>
      <c r="B33" s="32" t="s">
        <v>0</v>
      </c>
      <c r="C33" s="33"/>
      <c r="D33" s="33"/>
      <c r="E33" s="33"/>
      <c r="F33" s="34"/>
      <c r="G33" s="3" t="s">
        <v>38</v>
      </c>
      <c r="H33" s="12">
        <f t="shared" si="2"/>
        <v>2996929324</v>
      </c>
      <c r="I33" s="20">
        <f>I34</f>
        <v>4145230200</v>
      </c>
      <c r="J33" s="20">
        <f t="shared" si="2"/>
        <v>4128192851</v>
      </c>
      <c r="K33" s="20">
        <f t="shared" si="2"/>
        <v>4189886320</v>
      </c>
    </row>
    <row r="34" spans="1:11" ht="17.25" customHeight="1">
      <c r="A34" s="6">
        <v>20</v>
      </c>
      <c r="B34" s="32" t="s">
        <v>46</v>
      </c>
      <c r="C34" s="33"/>
      <c r="D34" s="33"/>
      <c r="E34" s="33"/>
      <c r="F34" s="34"/>
      <c r="G34" s="3" t="s">
        <v>39</v>
      </c>
      <c r="H34" s="20">
        <f>2996929324+H14</f>
        <v>2996929324</v>
      </c>
      <c r="I34" s="20">
        <v>4145230200</v>
      </c>
      <c r="J34" s="30">
        <f>4017858851+J14+J25</f>
        <v>4128192851</v>
      </c>
      <c r="K34" s="20">
        <f>3931118320+K14</f>
        <v>4189886320</v>
      </c>
    </row>
    <row r="35" spans="1:11" ht="15.75">
      <c r="A35" s="6">
        <v>21</v>
      </c>
      <c r="B35" s="35" t="s">
        <v>18</v>
      </c>
      <c r="C35" s="36"/>
      <c r="D35" s="36"/>
      <c r="E35" s="36"/>
      <c r="F35" s="37"/>
      <c r="G35" s="3"/>
      <c r="H35" s="14" t="e">
        <f>H10+H26+#REF!</f>
        <v>#REF!</v>
      </c>
      <c r="I35" s="29">
        <f>I10+I26+I20</f>
        <v>131978880</v>
      </c>
      <c r="J35" s="29">
        <f>J10+J26+J20</f>
        <v>148434000</v>
      </c>
      <c r="K35" s="29">
        <f>K10+K26+K20</f>
        <v>162000000</v>
      </c>
    </row>
    <row r="36" ht="12.75">
      <c r="K36" s="28"/>
    </row>
  </sheetData>
  <sheetProtection/>
  <mergeCells count="35">
    <mergeCell ref="B33:F33"/>
    <mergeCell ref="B27:F27"/>
    <mergeCell ref="B28:F28"/>
    <mergeCell ref="B29:F29"/>
    <mergeCell ref="B30:F30"/>
    <mergeCell ref="B31:F31"/>
    <mergeCell ref="B32:F32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B9:F9"/>
    <mergeCell ref="B10:F10"/>
    <mergeCell ref="B11:F11"/>
    <mergeCell ref="B12:F12"/>
    <mergeCell ref="B13:F13"/>
    <mergeCell ref="B14:F14"/>
    <mergeCell ref="A5:K5"/>
    <mergeCell ref="A7:A8"/>
    <mergeCell ref="B7:F8"/>
    <mergeCell ref="G7:G8"/>
    <mergeCell ref="H7:H8"/>
    <mergeCell ref="I7:I8"/>
    <mergeCell ref="J7:J8"/>
    <mergeCell ref="K7:K8"/>
    <mergeCell ref="B34:F34"/>
    <mergeCell ref="B35:F35"/>
  </mergeCells>
  <printOptions horizontalCentered="1"/>
  <pageMargins left="0.5905511811023623" right="0.5905511811023623" top="0.984251968503937" bottom="0.3937007874015748" header="0.5118110236220472" footer="0.5118110236220472"/>
  <pageSetup fitToHeight="2" horizontalDpi="600" verticalDpi="600" orientation="landscape" paperSize="9" scale="60" r:id="rId1"/>
  <headerFooter differentFirst="1" alignWithMargins="0">
    <oddHeader>&amp;C&amp;P</oddHeader>
  </headerFooter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Н. Казанская</dc:creator>
  <cp:keywords/>
  <dc:description/>
  <cp:lastModifiedBy>Kosolapova</cp:lastModifiedBy>
  <cp:lastPrinted>2022-11-02T07:39:07Z</cp:lastPrinted>
  <dcterms:created xsi:type="dcterms:W3CDTF">2000-12-19T06:01:59Z</dcterms:created>
  <dcterms:modified xsi:type="dcterms:W3CDTF">2022-11-02T08:21:15Z</dcterms:modified>
  <cp:category/>
  <cp:version/>
  <cp:contentType/>
  <cp:contentStatus/>
</cp:coreProperties>
</file>