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7" i="1"/>
  <c r="D22"/>
  <c r="D21" l="1"/>
  <c r="D16"/>
  <c r="D37"/>
  <c r="D33" s="1"/>
  <c r="F28"/>
  <c r="F17" s="1"/>
  <c r="E28"/>
  <c r="E17"/>
  <c r="D32"/>
  <c r="D26"/>
  <c r="G31"/>
  <c r="D31"/>
  <c r="G30"/>
  <c r="D17" l="1"/>
  <c r="D13" s="1"/>
  <c r="G28"/>
  <c r="G32"/>
  <c r="D28"/>
  <c r="G22" l="1"/>
  <c r="G37"/>
  <c r="G27"/>
  <c r="F18"/>
  <c r="E18"/>
  <c r="D18" l="1"/>
  <c r="G18" s="1"/>
  <c r="D23"/>
  <c r="G33" l="1"/>
  <c r="G21" l="1"/>
  <c r="G36"/>
  <c r="G35"/>
  <c r="F16"/>
  <c r="E16"/>
  <c r="F15"/>
  <c r="E15"/>
  <c r="F23"/>
  <c r="E23"/>
  <c r="G20"/>
  <c r="G25"/>
  <c r="G26"/>
  <c r="G23" l="1"/>
  <c r="G16"/>
  <c r="G15"/>
  <c r="E13"/>
  <c r="F13"/>
  <c r="G17"/>
  <c r="G13" l="1"/>
</calcChain>
</file>

<file path=xl/sharedStrings.xml><?xml version="1.0" encoding="utf-8"?>
<sst xmlns="http://schemas.openxmlformats.org/spreadsheetml/2006/main" count="48" uniqueCount="27">
  <si>
    <t>Статус</t>
  </si>
  <si>
    <t>Наименование муниципальной программы, подпрограммы муниципальной программы</t>
  </si>
  <si>
    <t>Итого на период</t>
  </si>
  <si>
    <t>Всего</t>
  </si>
  <si>
    <t>в том числе:</t>
  </si>
  <si>
    <t>федеральный бюджет</t>
  </si>
  <si>
    <t>краевой бюджет</t>
  </si>
  <si>
    <t>местный бюджет</t>
  </si>
  <si>
    <t>Подпрограмма 1</t>
  </si>
  <si>
    <t>Подпрограмма 2</t>
  </si>
  <si>
    <t>Приложение № 2</t>
  </si>
  <si>
    <t>Муниципальная программа</t>
  </si>
  <si>
    <t>Оценка расходов (руб.), годы</t>
  </si>
  <si>
    <t xml:space="preserve">к муниципальной программе «Развитие физической культуры и спорта в ЗАТО Железногорск»                                            </t>
  </si>
  <si>
    <t>Уровень бюджетной системы/ источники финансирования</t>
  </si>
  <si>
    <t>"Развитие массовой  физической культуры  и спорта"</t>
  </si>
  <si>
    <t xml:space="preserve">"Развитие физической культуры и спорта в ЗАТО Железногорск" </t>
  </si>
  <si>
    <t>"Развитие системы подготовки спортивного резерва"</t>
  </si>
  <si>
    <t>Информация об источниках финансирования подпрограмм, отдельных мероприятий муниципальной  программы                                                          (средства местного бюджета, в том числе средства, поступившие из бюджетов других уровней бюджетной системы)</t>
  </si>
  <si>
    <t xml:space="preserve">Отдельное мероприятие </t>
  </si>
  <si>
    <t>Резерв средств на исполнение условий соглашений о предоставлении межбюджетных трансфертов из вышестоящего бюджета в рамках муниципальной программы "Развитие физической культуры и спорта в ЗАТО Железногорск"</t>
  </si>
  <si>
    <t xml:space="preserve">                                                                              </t>
  </si>
  <si>
    <t>Подпрограмма 3</t>
  </si>
  <si>
    <t>"Развитие адаптивной физической культуры и спорта"</t>
  </si>
  <si>
    <t>к постановлению Администрации ЗАТО 
г. Железногорск</t>
  </si>
  <si>
    <t>Начальник Социального отдела                                                                                                                                              ________________      А.А. Кривицкая</t>
  </si>
  <si>
    <t>от 04.07.2022 №1308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</si>
</sst>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Fill="1"/>
    <xf numFmtId="0" fontId="2" fillId="0" borderId="0" xfId="0" applyFont="1" applyFill="1"/>
    <xf numFmtId="0" fontId="9" fillId="0" borderId="0" xfId="0" applyFont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center" vertical="top"/>
    </xf>
    <xf numFmtId="0" fontId="8" fillId="0" borderId="0" xfId="0" applyFont="1" applyFill="1"/>
    <xf numFmtId="0" fontId="9" fillId="0" borderId="0" xfId="0" applyFont="1" applyFill="1"/>
    <xf numFmtId="4" fontId="9" fillId="0" borderId="0" xfId="0" applyNumberFormat="1" applyFont="1" applyFill="1"/>
    <xf numFmtId="0" fontId="9" fillId="0" borderId="0" xfId="0" applyFont="1" applyFill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4" fontId="6" fillId="2" borderId="3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4" fontId="6" fillId="2" borderId="3" xfId="0" applyNumberFormat="1" applyFont="1" applyFill="1" applyBorder="1" applyAlignment="1" applyProtection="1">
      <alignment horizontal="center" vertical="top" wrapText="1"/>
    </xf>
    <xf numFmtId="4" fontId="10" fillId="2" borderId="3" xfId="0" applyNumberFormat="1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1052989</xdr:colOff>
      <xdr:row>10</xdr:row>
      <xdr:rowOff>198120</xdr:rowOff>
    </xdr:from>
    <xdr:ext cx="184731" cy="264560"/>
    <xdr:sp macro="" textlink="">
      <xdr:nvSpPr>
        <xdr:cNvPr id="2" name="TextBox 1"/>
        <xdr:cNvSpPr txBox="1"/>
      </xdr:nvSpPr>
      <xdr:spPr>
        <a:xfrm>
          <a:off x="4415314" y="19221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22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4415314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32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4415314" y="489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42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4415314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27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4415314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zoomScaleNormal="100" zoomScaleSheetLayoutView="100" zoomScalePageLayoutView="90" workbookViewId="0">
      <selection activeCell="D3" sqref="D3:F3"/>
    </sheetView>
  </sheetViews>
  <sheetFormatPr defaultRowHeight="15"/>
  <cols>
    <col min="1" max="1" width="17" customWidth="1"/>
    <col min="2" max="2" width="48.28515625" customWidth="1"/>
    <col min="3" max="3" width="26.28515625" customWidth="1"/>
    <col min="4" max="4" width="14.28515625" customWidth="1"/>
    <col min="5" max="6" width="14" customWidth="1"/>
    <col min="7" max="7" width="15.28515625" customWidth="1"/>
    <col min="8" max="8" width="17.5703125" customWidth="1"/>
  </cols>
  <sheetData>
    <row r="1" spans="1:11" ht="17.25">
      <c r="D1" s="42" t="s">
        <v>10</v>
      </c>
      <c r="E1" s="43"/>
      <c r="F1" s="43"/>
    </row>
    <row r="2" spans="1:11" ht="31.5" customHeight="1">
      <c r="D2" s="36" t="s">
        <v>24</v>
      </c>
      <c r="E2" s="36"/>
      <c r="F2" s="36"/>
      <c r="G2" s="36"/>
    </row>
    <row r="3" spans="1:11" ht="17.25">
      <c r="D3" s="42" t="s">
        <v>26</v>
      </c>
      <c r="E3" s="43"/>
      <c r="F3" s="43"/>
    </row>
    <row r="4" spans="1:11" ht="22.5" customHeight="1"/>
    <row r="5" spans="1:11" ht="16.899999999999999" customHeight="1">
      <c r="A5" s="1"/>
      <c r="D5" s="42" t="s">
        <v>10</v>
      </c>
      <c r="E5" s="43"/>
      <c r="F5" s="43"/>
      <c r="G5" s="43"/>
      <c r="H5" s="2"/>
      <c r="I5" s="3"/>
      <c r="J5" s="3"/>
      <c r="K5" s="3"/>
    </row>
    <row r="6" spans="1:11" ht="36.75" customHeight="1">
      <c r="A6" s="1"/>
      <c r="D6" s="44" t="s">
        <v>13</v>
      </c>
      <c r="E6" s="43"/>
      <c r="F6" s="43"/>
      <c r="G6" s="43"/>
      <c r="H6" s="4"/>
      <c r="I6" s="3"/>
      <c r="J6" s="3"/>
      <c r="K6" s="3"/>
    </row>
    <row r="7" spans="1:11" ht="10.5" customHeight="1">
      <c r="A7" s="1"/>
      <c r="D7" s="6"/>
      <c r="E7" s="7"/>
      <c r="F7" s="7"/>
      <c r="G7" s="7"/>
      <c r="H7" s="4"/>
      <c r="I7" s="3"/>
      <c r="J7" s="3"/>
      <c r="K7" s="3"/>
    </row>
    <row r="8" spans="1:11" ht="15.75" customHeight="1">
      <c r="A8" s="48" t="s">
        <v>18</v>
      </c>
      <c r="B8" s="48"/>
      <c r="C8" s="48"/>
      <c r="D8" s="48"/>
      <c r="E8" s="48"/>
      <c r="F8" s="48"/>
      <c r="G8" s="48"/>
    </row>
    <row r="9" spans="1:11" ht="11.45" customHeight="1">
      <c r="A9" s="48"/>
      <c r="B9" s="48"/>
      <c r="C9" s="48"/>
      <c r="D9" s="48"/>
      <c r="E9" s="48"/>
      <c r="F9" s="48"/>
      <c r="G9" s="48"/>
    </row>
    <row r="10" spans="1:11" ht="12" customHeight="1">
      <c r="A10" s="48"/>
      <c r="B10" s="48"/>
      <c r="C10" s="48"/>
      <c r="D10" s="48"/>
      <c r="E10" s="48"/>
      <c r="F10" s="48"/>
      <c r="G10" s="48"/>
    </row>
    <row r="11" spans="1:11" s="5" customFormat="1" ht="19.899999999999999" customHeight="1">
      <c r="A11" s="30" t="s">
        <v>0</v>
      </c>
      <c r="B11" s="30" t="s">
        <v>1</v>
      </c>
      <c r="C11" s="30" t="s">
        <v>14</v>
      </c>
      <c r="D11" s="45" t="s">
        <v>12</v>
      </c>
      <c r="E11" s="46"/>
      <c r="F11" s="46"/>
      <c r="G11" s="47"/>
      <c r="H11" s="9"/>
      <c r="I11" s="9"/>
    </row>
    <row r="12" spans="1:11" s="5" customFormat="1" ht="24" customHeight="1">
      <c r="A12" s="32"/>
      <c r="B12" s="32"/>
      <c r="C12" s="32"/>
      <c r="D12" s="19">
        <v>2022</v>
      </c>
      <c r="E12" s="19">
        <v>2023</v>
      </c>
      <c r="F12" s="19">
        <v>2024</v>
      </c>
      <c r="G12" s="20" t="s">
        <v>2</v>
      </c>
      <c r="H12" s="9"/>
      <c r="I12" s="9"/>
    </row>
    <row r="13" spans="1:11" s="5" customFormat="1" ht="16.149999999999999" customHeight="1">
      <c r="A13" s="30" t="s">
        <v>11</v>
      </c>
      <c r="B13" s="33" t="s">
        <v>16</v>
      </c>
      <c r="C13" s="21" t="s">
        <v>3</v>
      </c>
      <c r="D13" s="22">
        <f>D15+D16+D17</f>
        <v>211699838.99999997</v>
      </c>
      <c r="E13" s="22">
        <f>E15+E16+E17</f>
        <v>162189244</v>
      </c>
      <c r="F13" s="22">
        <f>F15+F16+F17</f>
        <v>162189244</v>
      </c>
      <c r="G13" s="22">
        <f>D13+E13+F13</f>
        <v>536078327</v>
      </c>
      <c r="H13" s="9"/>
      <c r="I13" s="9"/>
    </row>
    <row r="14" spans="1:11" s="5" customFormat="1" ht="12.75">
      <c r="A14" s="31"/>
      <c r="B14" s="34"/>
      <c r="C14" s="23" t="s">
        <v>4</v>
      </c>
      <c r="D14" s="22"/>
      <c r="E14" s="22"/>
      <c r="F14" s="22"/>
      <c r="G14" s="22"/>
      <c r="H14" s="9"/>
      <c r="I14" s="9"/>
    </row>
    <row r="15" spans="1:11" s="5" customFormat="1" ht="15" customHeight="1">
      <c r="A15" s="31"/>
      <c r="B15" s="34"/>
      <c r="C15" s="23" t="s">
        <v>5</v>
      </c>
      <c r="D15" s="22">
        <v>0</v>
      </c>
      <c r="E15" s="22">
        <f t="shared" ref="E15:F16" si="0">E20+E25</f>
        <v>0</v>
      </c>
      <c r="F15" s="22">
        <f t="shared" si="0"/>
        <v>0</v>
      </c>
      <c r="G15" s="22">
        <f>SUM(D15:F15)</f>
        <v>0</v>
      </c>
      <c r="H15" s="9"/>
      <c r="I15" s="9"/>
    </row>
    <row r="16" spans="1:11" s="5" customFormat="1" ht="12.75">
      <c r="A16" s="31"/>
      <c r="B16" s="34"/>
      <c r="C16" s="23" t="s">
        <v>6</v>
      </c>
      <c r="D16" s="22">
        <f>D21+D26+D31</f>
        <v>13710700</v>
      </c>
      <c r="E16" s="22">
        <f t="shared" si="0"/>
        <v>0</v>
      </c>
      <c r="F16" s="22">
        <f t="shared" si="0"/>
        <v>0</v>
      </c>
      <c r="G16" s="22">
        <f>D16+E16+F16</f>
        <v>13710700</v>
      </c>
      <c r="H16" s="9"/>
      <c r="I16" s="9"/>
    </row>
    <row r="17" spans="1:9" s="5" customFormat="1" ht="13.9" customHeight="1">
      <c r="A17" s="31"/>
      <c r="B17" s="34"/>
      <c r="C17" s="23" t="s">
        <v>7</v>
      </c>
      <c r="D17" s="22">
        <f>D22+D27+D32+D37</f>
        <v>197989138.99999997</v>
      </c>
      <c r="E17" s="22">
        <f>E22+E27+E28+E33</f>
        <v>162189244</v>
      </c>
      <c r="F17" s="22">
        <f>F22+F27+F28+F33</f>
        <v>162189244</v>
      </c>
      <c r="G17" s="22">
        <f>D17+E17+F17</f>
        <v>522367627</v>
      </c>
      <c r="H17" s="9"/>
      <c r="I17" s="9"/>
    </row>
    <row r="18" spans="1:9" s="5" customFormat="1" ht="15.6" customHeight="1">
      <c r="A18" s="39" t="s">
        <v>8</v>
      </c>
      <c r="B18" s="33" t="s">
        <v>15</v>
      </c>
      <c r="C18" s="23" t="s">
        <v>3</v>
      </c>
      <c r="D18" s="22">
        <f>D20+D21+D22</f>
        <v>97851238</v>
      </c>
      <c r="E18" s="22">
        <f>E20+E21+E22</f>
        <v>71688362</v>
      </c>
      <c r="F18" s="22">
        <f>F20+F21+F22</f>
        <v>71688362</v>
      </c>
      <c r="G18" s="22">
        <f>D18+E18+F18</f>
        <v>241227962</v>
      </c>
      <c r="H18" s="9"/>
      <c r="I18" s="9"/>
    </row>
    <row r="19" spans="1:9" s="5" customFormat="1" ht="12.75">
      <c r="A19" s="40"/>
      <c r="B19" s="34"/>
      <c r="C19" s="23" t="s">
        <v>4</v>
      </c>
      <c r="D19" s="22"/>
      <c r="E19" s="22"/>
      <c r="F19" s="22"/>
      <c r="G19" s="22"/>
      <c r="H19" s="9"/>
      <c r="I19" s="9"/>
    </row>
    <row r="20" spans="1:9" s="5" customFormat="1" ht="14.25" customHeight="1">
      <c r="A20" s="40"/>
      <c r="B20" s="34"/>
      <c r="C20" s="23" t="s">
        <v>5</v>
      </c>
      <c r="D20" s="22">
        <v>0</v>
      </c>
      <c r="E20" s="22">
        <v>0</v>
      </c>
      <c r="F20" s="22">
        <v>0</v>
      </c>
      <c r="G20" s="22">
        <f>SUM(D20:F20)</f>
        <v>0</v>
      </c>
      <c r="H20" s="9"/>
    </row>
    <row r="21" spans="1:9" s="5" customFormat="1" ht="12.75">
      <c r="A21" s="40"/>
      <c r="B21" s="34"/>
      <c r="C21" s="23" t="s">
        <v>6</v>
      </c>
      <c r="D21" s="22">
        <f>516900+3999600+1206000</f>
        <v>5722500</v>
      </c>
      <c r="E21" s="22">
        <v>0</v>
      </c>
      <c r="F21" s="22">
        <v>0</v>
      </c>
      <c r="G21" s="22">
        <f>SUM(D21:F21)</f>
        <v>5722500</v>
      </c>
      <c r="H21" s="9"/>
    </row>
    <row r="22" spans="1:9" s="5" customFormat="1" ht="13.5" customHeight="1">
      <c r="A22" s="40"/>
      <c r="B22" s="34"/>
      <c r="C22" s="23" t="s">
        <v>7</v>
      </c>
      <c r="D22" s="22">
        <f>80083995+166650+10763326-801905+1916672</f>
        <v>92128738</v>
      </c>
      <c r="E22" s="22">
        <v>71688362</v>
      </c>
      <c r="F22" s="22">
        <v>71688362</v>
      </c>
      <c r="G22" s="22">
        <f>D22+E22+F22</f>
        <v>235505462</v>
      </c>
      <c r="H22" s="9"/>
    </row>
    <row r="23" spans="1:9" s="5" customFormat="1" ht="15" customHeight="1">
      <c r="A23" s="39" t="s">
        <v>9</v>
      </c>
      <c r="B23" s="37" t="s">
        <v>17</v>
      </c>
      <c r="C23" s="23" t="s">
        <v>3</v>
      </c>
      <c r="D23" s="22">
        <f>D26+D27</f>
        <v>109146976.57000001</v>
      </c>
      <c r="E23" s="22">
        <f>E26+E27</f>
        <v>89698977</v>
      </c>
      <c r="F23" s="22">
        <f>F26+F27</f>
        <v>89698977</v>
      </c>
      <c r="G23" s="22">
        <f>D23+E23+F23</f>
        <v>288544930.56999999</v>
      </c>
      <c r="H23" s="9"/>
    </row>
    <row r="24" spans="1:9" s="5" customFormat="1" ht="12.75">
      <c r="A24" s="40"/>
      <c r="B24" s="38"/>
      <c r="C24" s="23" t="s">
        <v>4</v>
      </c>
      <c r="D24" s="22"/>
      <c r="E24" s="22"/>
      <c r="F24" s="22"/>
      <c r="G24" s="22"/>
      <c r="H24" s="9"/>
    </row>
    <row r="25" spans="1:9" s="5" customFormat="1" ht="14.25" customHeight="1">
      <c r="A25" s="40"/>
      <c r="B25" s="38"/>
      <c r="C25" s="23" t="s">
        <v>5</v>
      </c>
      <c r="D25" s="22">
        <v>0</v>
      </c>
      <c r="E25" s="22">
        <v>0</v>
      </c>
      <c r="F25" s="22">
        <v>0</v>
      </c>
      <c r="G25" s="22">
        <f>SUM(D25:F25)</f>
        <v>0</v>
      </c>
      <c r="H25" s="9"/>
    </row>
    <row r="26" spans="1:9" s="5" customFormat="1" ht="12.75">
      <c r="A26" s="40"/>
      <c r="B26" s="38"/>
      <c r="C26" s="23" t="s">
        <v>6</v>
      </c>
      <c r="D26" s="22">
        <f>7988200-350800</f>
        <v>7637400</v>
      </c>
      <c r="E26" s="22">
        <v>0</v>
      </c>
      <c r="F26" s="22">
        <v>0</v>
      </c>
      <c r="G26" s="22">
        <f>SUM(D26:F26)</f>
        <v>7637400</v>
      </c>
      <c r="H26" s="9"/>
    </row>
    <row r="27" spans="1:9" s="5" customFormat="1" ht="13.5" customHeight="1">
      <c r="A27" s="41"/>
      <c r="B27" s="35"/>
      <c r="C27" s="23" t="s">
        <v>7</v>
      </c>
      <c r="D27" s="22">
        <f>98108369.23-14616.67+0.01+3415824</f>
        <v>101509576.57000001</v>
      </c>
      <c r="E27" s="22">
        <v>89698977</v>
      </c>
      <c r="F27" s="22">
        <v>89698977</v>
      </c>
      <c r="G27" s="22">
        <f>D27+E27+F27</f>
        <v>280907530.56999999</v>
      </c>
      <c r="H27" s="9"/>
    </row>
    <row r="28" spans="1:9" s="5" customFormat="1" ht="13.5" customHeight="1">
      <c r="A28" s="28" t="s">
        <v>22</v>
      </c>
      <c r="B28" s="29" t="s">
        <v>23</v>
      </c>
      <c r="C28" s="24" t="s">
        <v>3</v>
      </c>
      <c r="D28" s="22">
        <f>D31+D32</f>
        <v>1167321.67</v>
      </c>
      <c r="E28" s="22">
        <f>E32</f>
        <v>801905</v>
      </c>
      <c r="F28" s="22">
        <f>F32</f>
        <v>801905</v>
      </c>
      <c r="G28" s="22">
        <f>D28+E28+F28</f>
        <v>2771131.67</v>
      </c>
      <c r="H28" s="9"/>
    </row>
    <row r="29" spans="1:9" s="5" customFormat="1" ht="13.5" customHeight="1">
      <c r="A29" s="28"/>
      <c r="B29" s="29"/>
      <c r="C29" s="24" t="s">
        <v>4</v>
      </c>
      <c r="D29" s="22"/>
      <c r="E29" s="22"/>
      <c r="F29" s="22"/>
      <c r="G29" s="22"/>
      <c r="H29" s="9"/>
    </row>
    <row r="30" spans="1:9" s="5" customFormat="1" ht="13.5" customHeight="1">
      <c r="A30" s="28"/>
      <c r="B30" s="29"/>
      <c r="C30" s="24" t="s">
        <v>5</v>
      </c>
      <c r="D30" s="22">
        <v>0</v>
      </c>
      <c r="E30" s="22">
        <v>0</v>
      </c>
      <c r="F30" s="22">
        <v>0</v>
      </c>
      <c r="G30" s="22">
        <f>SUM(D30:F30)</f>
        <v>0</v>
      </c>
      <c r="H30" s="9"/>
    </row>
    <row r="31" spans="1:9" s="5" customFormat="1" ht="13.5" customHeight="1">
      <c r="A31" s="28"/>
      <c r="B31" s="29"/>
      <c r="C31" s="24" t="s">
        <v>6</v>
      </c>
      <c r="D31" s="22">
        <f>350800</f>
        <v>350800</v>
      </c>
      <c r="E31" s="22">
        <v>0</v>
      </c>
      <c r="F31" s="22">
        <v>0</v>
      </c>
      <c r="G31" s="22">
        <f>SUM(D31:F31)</f>
        <v>350800</v>
      </c>
      <c r="H31" s="9"/>
    </row>
    <row r="32" spans="1:9" s="5" customFormat="1" ht="13.5" customHeight="1">
      <c r="A32" s="28"/>
      <c r="B32" s="29"/>
      <c r="C32" s="24" t="s">
        <v>7</v>
      </c>
      <c r="D32" s="22">
        <f>801905+14616.67</f>
        <v>816521.67</v>
      </c>
      <c r="E32" s="22">
        <v>801905</v>
      </c>
      <c r="F32" s="22">
        <v>801905</v>
      </c>
      <c r="G32" s="22">
        <f>SUM(D32:F32)</f>
        <v>2420331.67</v>
      </c>
      <c r="H32" s="9"/>
    </row>
    <row r="33" spans="1:10" s="5" customFormat="1" ht="13.5" customHeight="1">
      <c r="A33" s="30" t="s">
        <v>19</v>
      </c>
      <c r="B33" s="33" t="s">
        <v>20</v>
      </c>
      <c r="C33" s="24" t="s">
        <v>3</v>
      </c>
      <c r="D33" s="25">
        <f>SUM(D35:D37)</f>
        <v>3534302.7600000002</v>
      </c>
      <c r="E33" s="25">
        <v>0</v>
      </c>
      <c r="F33" s="25">
        <v>0</v>
      </c>
      <c r="G33" s="26">
        <f>SUM(D33:F33)</f>
        <v>3534302.7600000002</v>
      </c>
      <c r="H33" s="9"/>
      <c r="I33" s="9"/>
    </row>
    <row r="34" spans="1:10" s="5" customFormat="1" ht="13.5" customHeight="1">
      <c r="A34" s="31"/>
      <c r="B34" s="34"/>
      <c r="C34" s="24" t="s">
        <v>4</v>
      </c>
      <c r="D34" s="27"/>
      <c r="E34" s="27"/>
      <c r="F34" s="27"/>
      <c r="G34" s="27"/>
      <c r="H34" s="9"/>
      <c r="I34" s="9"/>
    </row>
    <row r="35" spans="1:10" s="5" customFormat="1" ht="13.5" customHeight="1">
      <c r="A35" s="31"/>
      <c r="B35" s="34"/>
      <c r="C35" s="24" t="s">
        <v>5</v>
      </c>
      <c r="D35" s="22">
        <v>0</v>
      </c>
      <c r="E35" s="22">
        <v>0</v>
      </c>
      <c r="F35" s="22">
        <v>0</v>
      </c>
      <c r="G35" s="22">
        <f>SUM(D35:F35)</f>
        <v>0</v>
      </c>
      <c r="H35" s="9"/>
      <c r="I35" s="9"/>
    </row>
    <row r="36" spans="1:10" s="5" customFormat="1" ht="13.5" customHeight="1">
      <c r="A36" s="31"/>
      <c r="B36" s="34"/>
      <c r="C36" s="24" t="s">
        <v>6</v>
      </c>
      <c r="D36" s="22">
        <v>0</v>
      </c>
      <c r="E36" s="22">
        <v>0</v>
      </c>
      <c r="F36" s="22">
        <v>0</v>
      </c>
      <c r="G36" s="22">
        <f>SUM(D36:F36)</f>
        <v>0</v>
      </c>
      <c r="H36" s="9"/>
      <c r="I36" s="9"/>
    </row>
    <row r="37" spans="1:10" s="5" customFormat="1" ht="13.5" customHeight="1">
      <c r="A37" s="32"/>
      <c r="B37" s="35"/>
      <c r="C37" s="24" t="s">
        <v>7</v>
      </c>
      <c r="D37" s="25">
        <f>3534302.77-0.01</f>
        <v>3534302.7600000002</v>
      </c>
      <c r="E37" s="25">
        <v>0</v>
      </c>
      <c r="F37" s="25">
        <v>0</v>
      </c>
      <c r="G37" s="26">
        <f>SUM(D37:F37)</f>
        <v>3534302.7600000002</v>
      </c>
      <c r="H37" s="9"/>
      <c r="I37" s="9"/>
    </row>
    <row r="38" spans="1:10" s="5" customFormat="1" ht="13.5" customHeight="1">
      <c r="A38" s="11"/>
      <c r="B38" s="12"/>
      <c r="C38" s="13"/>
      <c r="D38" s="14"/>
      <c r="E38" s="14"/>
      <c r="F38" s="14"/>
      <c r="G38" s="14"/>
      <c r="H38" s="9"/>
      <c r="I38" s="9"/>
    </row>
    <row r="39" spans="1:10" ht="12.75" customHeight="1">
      <c r="A39" s="15" t="s">
        <v>25</v>
      </c>
      <c r="B39" s="16"/>
      <c r="C39" s="16"/>
      <c r="D39" s="17"/>
      <c r="E39" s="16"/>
      <c r="F39" s="16"/>
      <c r="G39" s="8"/>
    </row>
    <row r="40" spans="1:10">
      <c r="G40" s="16"/>
      <c r="H40" s="10"/>
      <c r="I40" s="10"/>
      <c r="J40" s="10"/>
    </row>
    <row r="41" spans="1:10">
      <c r="A41" s="16" t="s">
        <v>21</v>
      </c>
      <c r="B41" s="16"/>
      <c r="C41" s="16"/>
      <c r="D41" s="16"/>
      <c r="E41" s="16"/>
      <c r="F41" s="18"/>
      <c r="G41" s="17"/>
      <c r="H41" s="10"/>
      <c r="I41" s="10"/>
      <c r="J41" s="10"/>
    </row>
    <row r="42" spans="1:10">
      <c r="A42" s="8"/>
      <c r="B42" s="8"/>
      <c r="C42" s="8"/>
      <c r="D42" s="8"/>
      <c r="E42" s="8"/>
      <c r="F42" s="8"/>
      <c r="G42" s="8"/>
    </row>
  </sheetData>
  <mergeCells count="20">
    <mergeCell ref="D1:F1"/>
    <mergeCell ref="D3:F3"/>
    <mergeCell ref="D5:G5"/>
    <mergeCell ref="A13:A17"/>
    <mergeCell ref="C11:C12"/>
    <mergeCell ref="D6:G6"/>
    <mergeCell ref="D11:G11"/>
    <mergeCell ref="A8:G10"/>
    <mergeCell ref="A28:A32"/>
    <mergeCell ref="B28:B32"/>
    <mergeCell ref="A33:A37"/>
    <mergeCell ref="B33:B37"/>
    <mergeCell ref="D2:G2"/>
    <mergeCell ref="B23:B27"/>
    <mergeCell ref="B11:B12"/>
    <mergeCell ref="A11:A12"/>
    <mergeCell ref="B13:B17"/>
    <mergeCell ref="A23:A27"/>
    <mergeCell ref="A18:A22"/>
    <mergeCell ref="B18:B22"/>
  </mergeCells>
  <phoneticPr fontId="5" type="noConversion"/>
  <pageMargins left="0.9055118110236221" right="0.19685039370078741" top="0.55118110236220474" bottom="0.43307086614173229" header="0.31496062992125984" footer="0.47244094488188981"/>
  <pageSetup paperSize="9" scale="87" orientation="landscape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2018-02-15T11:57:35Z</cp:lastPrinted>
  <dcterms:created xsi:type="dcterms:W3CDTF">2006-09-28T05:33:49Z</dcterms:created>
  <dcterms:modified xsi:type="dcterms:W3CDTF">2022-07-05T04:30:15Z</dcterms:modified>
</cp:coreProperties>
</file>